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070" activeTab="0"/>
  </bookViews>
  <sheets>
    <sheet name="отчёт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<sst xmlns="http://schemas.openxmlformats.org/spreadsheetml/2006/main" count="81" uniqueCount="80">
  <si>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>% сдавших</t>
  </si>
  <si>
    <t>% сдавших.</t>
  </si>
  <si>
    <t>количество учащихся</t>
  </si>
  <si>
    <t>Классный руководитель</t>
  </si>
  <si>
    <t>1-а</t>
  </si>
  <si>
    <t>2-а</t>
  </si>
  <si>
    <t>3-а</t>
  </si>
  <si>
    <t>4-а</t>
  </si>
  <si>
    <t>5-а</t>
  </si>
  <si>
    <t>6-а</t>
  </si>
  <si>
    <t>7-а</t>
  </si>
  <si>
    <t>8-а</t>
  </si>
  <si>
    <t>9-а</t>
  </si>
  <si>
    <t>итого:</t>
  </si>
  <si>
    <t>Штапова С. А.</t>
  </si>
  <si>
    <t>Белая Н. Ф.</t>
  </si>
  <si>
    <t>Обвинцова А. И.</t>
  </si>
  <si>
    <t>Яковенко Н. В.</t>
  </si>
  <si>
    <t>Некрасова И. В.</t>
  </si>
  <si>
    <t>Лопатина Е. А.</t>
  </si>
  <si>
    <t>Шулина О. Н.</t>
  </si>
  <si>
    <t>Егорова З. А.</t>
  </si>
  <si>
    <t>содержание помещений и охрана школы 1000руб</t>
  </si>
  <si>
    <t xml:space="preserve">обслуживание пожарной сигнализации </t>
  </si>
  <si>
    <t>выход сигнала на 01 в случае срабатывания пож.сигнализации</t>
  </si>
  <si>
    <t>Мероприятие</t>
  </si>
  <si>
    <t>Дезстанция</t>
  </si>
  <si>
    <t>7-б</t>
  </si>
  <si>
    <t>Председатель Управляющего Совета школы</t>
  </si>
  <si>
    <t>Миронова Е.А.</t>
  </si>
  <si>
    <t>1-б</t>
  </si>
  <si>
    <t>8-б</t>
  </si>
  <si>
    <t>ремонт общих помещений школы по 200руб.</t>
  </si>
  <si>
    <t>телефон, интернет для службы 112</t>
  </si>
  <si>
    <t>система мониторинга транспорта</t>
  </si>
  <si>
    <t xml:space="preserve">                                      Отчет Управляющего Совета МБОУ СОШ №30</t>
  </si>
  <si>
    <t xml:space="preserve">                            Поступило денежных средств по классам</t>
  </si>
  <si>
    <t>2-б</t>
  </si>
  <si>
    <t>Казеева О. Н.</t>
  </si>
  <si>
    <t>Мацегора Е. Н.</t>
  </si>
  <si>
    <t>Козлова И. В.</t>
  </si>
  <si>
    <t>Хибенкова Е. В.</t>
  </si>
  <si>
    <t>9-б</t>
  </si>
  <si>
    <t>10-а</t>
  </si>
  <si>
    <t>11-а</t>
  </si>
  <si>
    <t>Бедненко А. А.</t>
  </si>
  <si>
    <t>Харьковенко Л. В.</t>
  </si>
  <si>
    <t>3-б</t>
  </si>
  <si>
    <t>обслуживание узла учёта тепловой энергии</t>
  </si>
  <si>
    <t>(погашено за счёт ЗАО Абрау-Дюрсо)</t>
  </si>
  <si>
    <t>Гайдакова Е. П.</t>
  </si>
  <si>
    <t>Газизова Е. А.</t>
  </si>
  <si>
    <t>Иванова Р. В.</t>
  </si>
  <si>
    <t>5-б</t>
  </si>
  <si>
    <t>Бочарникова Н. Л.</t>
  </si>
  <si>
    <t>4-б</t>
  </si>
  <si>
    <t>Шулина Д. С.</t>
  </si>
  <si>
    <t>Использование денежных средств с 01.09.2018г. по 31.08.2019г.</t>
  </si>
  <si>
    <t xml:space="preserve">    о поступлении и расходовании денежных средств по классам в 2018-2019 учебном году</t>
  </si>
  <si>
    <t>Класс в  2018-2019 уч. году</t>
  </si>
  <si>
    <t>Итого поступило денежных средств за 2018 - 2019 учебный год</t>
  </si>
  <si>
    <t>Итого потрачено за 2018- 2019 учебный год.</t>
  </si>
  <si>
    <t>сентябрь 2018г.</t>
  </si>
  <si>
    <t>октябрь 2018г.</t>
  </si>
  <si>
    <t>ноябрь 2018г.</t>
  </si>
  <si>
    <t>декабрь 2018г.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</si>
  <si>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</si>
  <si>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</si>
  <si>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</si>
  <si>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</si>
  <si>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</si>
  <si>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</si>
  <si>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 г.</t>
  </si>
  <si>
    <t>август 2019.</t>
  </si>
  <si>
    <t xml:space="preserve"> обслуживание  кнопки тревожной сигнализации</t>
  </si>
  <si>
    <t xml:space="preserve">Заправка картриджей </t>
  </si>
  <si>
    <t>Мелкий   текущий   ремонт,  хоз. и канц.товары.</t>
  </si>
  <si>
    <t>Медицинский кабинет</t>
  </si>
  <si>
    <t>Остаток денежных средств на 01.09.2019г.</t>
  </si>
  <si>
    <t>Отчет проверен членами счётной комиссии Шапурко М.А. и Кнарус А.Н.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</si>
</sst>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р.&quot;"/>
    <numFmt numFmtId="181" formatCode="[$-FC19]d\ mmmm\ yyyy\ &quot;г.&quot;"/>
    <numFmt numFmtId="182" formatCode="#,##0.00&quot;р.&quot;"/>
    <numFmt numFmtId="183" formatCode="#,##0\ [$₽-419]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 vertical="top"/>
    </xf>
    <xf numFmtId="0" fontId="46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33" borderId="13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9" fontId="49" fillId="33" borderId="12" xfId="55" applyNumberFormat="1" applyFont="1" applyFill="1" applyBorder="1" applyAlignment="1">
      <alignment horizontal="center"/>
    </xf>
    <xf numFmtId="0" fontId="49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9" fillId="34" borderId="12" xfId="0" applyFont="1" applyFill="1" applyBorder="1" applyAlignment="1">
      <alignment/>
    </xf>
    <xf numFmtId="0" fontId="49" fillId="33" borderId="0" xfId="0" applyFont="1" applyFill="1" applyAlignment="1">
      <alignment/>
    </xf>
    <xf numFmtId="0" fontId="50" fillId="33" borderId="13" xfId="0" applyFont="1" applyFill="1" applyBorder="1" applyAlignment="1">
      <alignment/>
    </xf>
    <xf numFmtId="0" fontId="50" fillId="33" borderId="12" xfId="0" applyFont="1" applyFill="1" applyBorder="1" applyAlignment="1">
      <alignment horizontal="center"/>
    </xf>
    <xf numFmtId="0" fontId="48" fillId="33" borderId="14" xfId="0" applyFont="1" applyFill="1" applyBorder="1" applyAlignment="1">
      <alignment/>
    </xf>
    <xf numFmtId="0" fontId="48" fillId="33" borderId="15" xfId="0" applyFont="1" applyFill="1" applyBorder="1" applyAlignment="1">
      <alignment horizontal="center"/>
    </xf>
    <xf numFmtId="9" fontId="48" fillId="33" borderId="15" xfId="55" applyNumberFormat="1" applyFont="1" applyFill="1" applyBorder="1" applyAlignment="1">
      <alignment horizontal="center"/>
    </xf>
    <xf numFmtId="180" fontId="48" fillId="33" borderId="12" xfId="0" applyNumberFormat="1" applyFont="1" applyFill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65" fontId="48" fillId="0" borderId="0" xfId="0" applyNumberFormat="1" applyFont="1" applyAlignment="1">
      <alignment/>
    </xf>
    <xf numFmtId="180" fontId="48" fillId="0" borderId="0" xfId="0" applyNumberFormat="1" applyFont="1" applyAlignment="1">
      <alignment/>
    </xf>
    <xf numFmtId="0" fontId="49" fillId="0" borderId="12" xfId="0" applyFont="1" applyBorder="1" applyAlignment="1">
      <alignment vertical="center" wrapText="1"/>
    </xf>
    <xf numFmtId="0" fontId="49" fillId="0" borderId="15" xfId="0" applyFont="1" applyBorder="1" applyAlignment="1">
      <alignment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2" xfId="0" applyFont="1" applyBorder="1" applyAlignment="1">
      <alignment/>
    </xf>
    <xf numFmtId="180" fontId="49" fillId="0" borderId="15" xfId="0" applyNumberFormat="1" applyFont="1" applyBorder="1" applyAlignment="1">
      <alignment horizontal="center" vertical="center"/>
    </xf>
    <xf numFmtId="180" fontId="49" fillId="0" borderId="12" xfId="0" applyNumberFormat="1" applyFont="1" applyBorder="1" applyAlignment="1">
      <alignment horizontal="center" vertical="center"/>
    </xf>
    <xf numFmtId="180" fontId="49" fillId="0" borderId="0" xfId="0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33" borderId="0" xfId="0" applyFont="1" applyFill="1" applyBorder="1" applyAlignment="1">
      <alignment/>
    </xf>
    <xf numFmtId="0" fontId="49" fillId="33" borderId="12" xfId="0" applyFont="1" applyFill="1" applyBorder="1" applyAlignment="1">
      <alignment horizontal="center"/>
    </xf>
    <xf numFmtId="0" fontId="46" fillId="0" borderId="0" xfId="0" applyFont="1" applyAlignment="1">
      <alignment horizontal="left"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 horizontal="center"/>
    </xf>
    <xf numFmtId="9" fontId="48" fillId="33" borderId="0" xfId="55" applyNumberFormat="1" applyFont="1" applyFill="1" applyBorder="1" applyAlignment="1">
      <alignment horizontal="center"/>
    </xf>
    <xf numFmtId="180" fontId="48" fillId="33" borderId="0" xfId="0" applyNumberFormat="1" applyFont="1" applyFill="1" applyBorder="1" applyAlignment="1">
      <alignment/>
    </xf>
    <xf numFmtId="180" fontId="53" fillId="0" borderId="0" xfId="0" applyNumberFormat="1" applyFont="1" applyAlignment="1">
      <alignment/>
    </xf>
    <xf numFmtId="165" fontId="54" fillId="0" borderId="0" xfId="0" applyNumberFormat="1" applyFont="1" applyAlignment="1">
      <alignment/>
    </xf>
    <xf numFmtId="0" fontId="49" fillId="0" borderId="12" xfId="0" applyFont="1" applyBorder="1" applyAlignment="1">
      <alignment wrapText="1"/>
    </xf>
    <xf numFmtId="0" fontId="49" fillId="0" borderId="15" xfId="0" applyFont="1" applyBorder="1" applyAlignment="1">
      <alignment horizontal="left" wrapText="1"/>
    </xf>
    <xf numFmtId="0" fontId="53" fillId="0" borderId="0" xfId="0" applyFont="1" applyAlignment="1">
      <alignment/>
    </xf>
    <xf numFmtId="180" fontId="49" fillId="0" borderId="1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2" fontId="4" fillId="0" borderId="0" xfId="0" applyNumberFormat="1" applyFont="1" applyAlignment="1">
      <alignment/>
    </xf>
    <xf numFmtId="0" fontId="4" fillId="0" borderId="0" xfId="0" applyFont="1" applyAlignment="1">
      <alignment/>
    </xf>
    <xf numFmtId="180" fontId="3" fillId="0" borderId="12" xfId="0" applyNumberFormat="1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B5:H26" comment="" totalsRowShown="0">
  <autoFilter ref="B5:H26"/>
  <tableColumns count="7">
    <tableColumn id="1" name="Класс в  2018-2019 уч. году"/>
    <tableColumn id="2" name="содержание помещений и охрана школы 1000руб"/>
    <tableColumn id="3" name="% сдавших"/>
    <tableColumn id="4" name="ремонт общих помещений школы по 200руб."/>
    <tableColumn id="5" name="% сдавших."/>
    <tableColumn id="6" name="количество учащихся"/>
    <tableColumn id="7" name="Классный руководитель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150" zoomScaleNormal="150" zoomScalePageLayoutView="0" workbookViewId="0" topLeftCell="A34">
      <selection activeCell="J30" sqref="J30"/>
    </sheetView>
  </sheetViews>
  <sheetFormatPr defaultColWidth="9.140625" defaultRowHeight="15"/>
  <cols>
    <col min="1" max="1" width="2.8515625" style="1" customWidth="1"/>
    <col min="2" max="2" width="12.28125" style="1" customWidth="1"/>
    <col min="3" max="3" width="15.8515625" style="1" customWidth="1"/>
    <col min="4" max="4" width="9.8515625" style="1" customWidth="1"/>
    <col min="5" max="5" width="10.28125" style="1" customWidth="1"/>
    <col min="6" max="6" width="11.8515625" style="1" customWidth="1"/>
    <col min="7" max="7" width="12.421875" style="1" customWidth="1"/>
    <col min="8" max="8" width="16.00390625" style="1" customWidth="1"/>
    <col min="9" max="9" width="11.00390625" style="1" customWidth="1"/>
    <col min="10" max="16384" width="9.140625" style="1" customWidth="1"/>
  </cols>
  <sheetData>
    <row r="1" spans="2:8" ht="15">
      <c r="B1" s="53" t="s">
        <v>35</v>
      </c>
      <c r="C1" s="53"/>
      <c r="D1" s="53"/>
      <c r="E1" s="53"/>
      <c r="F1" s="53"/>
      <c r="G1" s="53"/>
      <c r="H1" s="53"/>
    </row>
    <row r="2" spans="2:8" ht="15">
      <c r="B2" s="53" t="s">
        <v>58</v>
      </c>
      <c r="C2" s="53"/>
      <c r="D2" s="53"/>
      <c r="E2" s="53"/>
      <c r="F2" s="53"/>
      <c r="G2" s="53"/>
      <c r="H2" s="53"/>
    </row>
    <row r="3" spans="2:8" ht="15">
      <c r="B3" s="38"/>
      <c r="C3" s="38"/>
      <c r="D3" s="38"/>
      <c r="E3" s="38"/>
      <c r="F3" s="38"/>
      <c r="G3" s="38"/>
      <c r="H3" s="38"/>
    </row>
    <row r="4" spans="1:7" ht="15" customHeight="1">
      <c r="A4" s="3"/>
      <c r="B4" s="4"/>
      <c r="C4" s="5" t="s">
        <v>36</v>
      </c>
      <c r="D4" s="5"/>
      <c r="E4" s="5"/>
      <c r="F4" s="5"/>
      <c r="G4" s="4"/>
    </row>
    <row r="5" spans="1:8" s="10" customFormat="1" ht="59.25" customHeight="1">
      <c r="A5" s="6"/>
      <c r="B5" s="7" t="s">
        <v>59</v>
      </c>
      <c r="C5" s="8" t="s">
        <v>22</v>
      </c>
      <c r="D5" s="8" t="s">
        <v>0</v>
      </c>
      <c r="E5" s="8" t="s">
        <v>32</v>
      </c>
      <c r="F5" s="8" t="s">
        <v>1</v>
      </c>
      <c r="G5" s="8" t="s">
        <v>2</v>
      </c>
      <c r="H5" s="9" t="s">
        <v>3</v>
      </c>
    </row>
    <row r="6" spans="1:8" s="10" customFormat="1" ht="12">
      <c r="A6" s="6"/>
      <c r="B6" s="11" t="s">
        <v>4</v>
      </c>
      <c r="C6" s="12">
        <v>5965</v>
      </c>
      <c r="D6" s="13">
        <f>(C6/1000)/G6</f>
        <v>0.2711363636363636</v>
      </c>
      <c r="E6" s="12">
        <v>4600</v>
      </c>
      <c r="F6" s="13">
        <f>E6/200/G6</f>
        <v>1.0454545454545454</v>
      </c>
      <c r="G6" s="12">
        <v>22</v>
      </c>
      <c r="H6" s="14" t="s">
        <v>46</v>
      </c>
    </row>
    <row r="7" spans="1:10" s="10" customFormat="1" ht="12">
      <c r="A7" s="6"/>
      <c r="B7" s="11" t="s">
        <v>30</v>
      </c>
      <c r="C7" s="37">
        <v>15100</v>
      </c>
      <c r="D7" s="13">
        <f>(C7/1000)/G7</f>
        <v>0.6291666666666667</v>
      </c>
      <c r="E7" s="37">
        <v>3400</v>
      </c>
      <c r="F7" s="13">
        <f aca="true" t="shared" si="0" ref="F7:F24">E7/200/G7</f>
        <v>0.7083333333333334</v>
      </c>
      <c r="G7" s="37">
        <v>24</v>
      </c>
      <c r="H7" s="14" t="s">
        <v>38</v>
      </c>
      <c r="J7" s="36"/>
    </row>
    <row r="8" spans="1:8" s="10" customFormat="1" ht="12">
      <c r="A8" s="6"/>
      <c r="B8" s="11" t="s">
        <v>5</v>
      </c>
      <c r="C8" s="12">
        <v>11500</v>
      </c>
      <c r="D8" s="13">
        <f>(C8/1000)/G8</f>
        <v>0.42592592592592593</v>
      </c>
      <c r="E8" s="12">
        <v>4400</v>
      </c>
      <c r="F8" s="13">
        <f t="shared" si="0"/>
        <v>0.8148148148148148</v>
      </c>
      <c r="G8" s="12">
        <v>27</v>
      </c>
      <c r="H8" s="14" t="s">
        <v>15</v>
      </c>
    </row>
    <row r="9" spans="1:8" s="10" customFormat="1" ht="12">
      <c r="A9" s="6"/>
      <c r="B9" s="11" t="s">
        <v>37</v>
      </c>
      <c r="C9" s="12">
        <v>7500</v>
      </c>
      <c r="D9" s="13">
        <f>C9/1000/G9</f>
        <v>0.28846153846153844</v>
      </c>
      <c r="E9" s="12">
        <v>0</v>
      </c>
      <c r="F9" s="13">
        <f>E9/200/G9</f>
        <v>0</v>
      </c>
      <c r="G9" s="12">
        <v>26</v>
      </c>
      <c r="H9" s="14" t="s">
        <v>56</v>
      </c>
    </row>
    <row r="10" spans="1:8" s="10" customFormat="1" ht="12">
      <c r="A10" s="6"/>
      <c r="B10" s="11" t="s">
        <v>6</v>
      </c>
      <c r="C10" s="12">
        <v>0</v>
      </c>
      <c r="D10" s="13">
        <f aca="true" t="shared" si="1" ref="D10:D24">(C10/1000)/G10</f>
        <v>0</v>
      </c>
      <c r="E10" s="12">
        <v>2600</v>
      </c>
      <c r="F10" s="13">
        <f>E10/200/G10</f>
        <v>0.52</v>
      </c>
      <c r="G10" s="12">
        <v>25</v>
      </c>
      <c r="H10" s="14" t="s">
        <v>16</v>
      </c>
    </row>
    <row r="11" spans="1:8" s="10" customFormat="1" ht="12">
      <c r="A11" s="6"/>
      <c r="B11" s="11" t="s">
        <v>47</v>
      </c>
      <c r="C11" s="12">
        <v>8000</v>
      </c>
      <c r="D11" s="13">
        <f>C11/1000/G11</f>
        <v>0.34782608695652173</v>
      </c>
      <c r="E11" s="12">
        <v>3800</v>
      </c>
      <c r="F11" s="13">
        <f>E11/200/G11</f>
        <v>0.8260869565217391</v>
      </c>
      <c r="G11" s="12">
        <v>23</v>
      </c>
      <c r="H11" s="14" t="s">
        <v>17</v>
      </c>
    </row>
    <row r="12" spans="1:8" s="10" customFormat="1" ht="12">
      <c r="A12" s="6"/>
      <c r="B12" s="11" t="s">
        <v>7</v>
      </c>
      <c r="C12" s="12">
        <v>0</v>
      </c>
      <c r="D12" s="13">
        <f t="shared" si="1"/>
        <v>0</v>
      </c>
      <c r="E12" s="12">
        <v>3600</v>
      </c>
      <c r="F12" s="13">
        <f t="shared" si="0"/>
        <v>0.5294117647058824</v>
      </c>
      <c r="G12" s="12">
        <v>34</v>
      </c>
      <c r="H12" s="14" t="s">
        <v>45</v>
      </c>
    </row>
    <row r="13" spans="1:8" s="10" customFormat="1" ht="12">
      <c r="A13" s="6"/>
      <c r="B13" s="11" t="s">
        <v>55</v>
      </c>
      <c r="C13" s="37">
        <v>15500</v>
      </c>
      <c r="D13" s="13">
        <f t="shared" si="1"/>
        <v>0.44285714285714284</v>
      </c>
      <c r="E13" s="37">
        <v>5800</v>
      </c>
      <c r="F13" s="13">
        <f t="shared" si="0"/>
        <v>0.8285714285714286</v>
      </c>
      <c r="G13" s="37">
        <v>35</v>
      </c>
      <c r="H13" s="14" t="s">
        <v>14</v>
      </c>
    </row>
    <row r="14" spans="1:8" s="10" customFormat="1" ht="12">
      <c r="A14" s="6"/>
      <c r="B14" s="11" t="s">
        <v>8</v>
      </c>
      <c r="C14" s="12">
        <v>1000</v>
      </c>
      <c r="D14" s="13">
        <f t="shared" si="1"/>
        <v>0.041666666666666664</v>
      </c>
      <c r="E14" s="12">
        <v>4400</v>
      </c>
      <c r="F14" s="13">
        <f t="shared" si="0"/>
        <v>0.9166666666666666</v>
      </c>
      <c r="G14" s="12">
        <v>24</v>
      </c>
      <c r="H14" s="14" t="s">
        <v>54</v>
      </c>
    </row>
    <row r="15" spans="1:8" s="10" customFormat="1" ht="12">
      <c r="A15" s="6"/>
      <c r="B15" s="11" t="s">
        <v>53</v>
      </c>
      <c r="C15" s="12">
        <v>5000</v>
      </c>
      <c r="D15" s="13">
        <f t="shared" si="1"/>
        <v>0.20833333333333334</v>
      </c>
      <c r="E15" s="12">
        <v>1600</v>
      </c>
      <c r="F15" s="13">
        <f t="shared" si="0"/>
        <v>0.3333333333333333</v>
      </c>
      <c r="G15" s="12">
        <v>24</v>
      </c>
      <c r="H15" s="14" t="s">
        <v>18</v>
      </c>
    </row>
    <row r="16" spans="1:8" s="17" customFormat="1" ht="12">
      <c r="A16" s="15"/>
      <c r="B16" s="11" t="s">
        <v>9</v>
      </c>
      <c r="C16" s="12">
        <v>0</v>
      </c>
      <c r="D16" s="13">
        <f t="shared" si="1"/>
        <v>0</v>
      </c>
      <c r="E16" s="12">
        <v>0</v>
      </c>
      <c r="F16" s="13">
        <f t="shared" si="0"/>
        <v>0</v>
      </c>
      <c r="G16" s="12">
        <v>30</v>
      </c>
      <c r="H16" s="14" t="s">
        <v>50</v>
      </c>
    </row>
    <row r="17" spans="1:8" s="10" customFormat="1" ht="12">
      <c r="A17" s="6"/>
      <c r="B17" s="11" t="s">
        <v>10</v>
      </c>
      <c r="C17" s="12">
        <v>0</v>
      </c>
      <c r="D17" s="13">
        <f t="shared" si="1"/>
        <v>0</v>
      </c>
      <c r="E17" s="12">
        <v>0</v>
      </c>
      <c r="F17" s="13">
        <f t="shared" si="0"/>
        <v>0</v>
      </c>
      <c r="G17" s="12">
        <v>32</v>
      </c>
      <c r="H17" s="14" t="s">
        <v>52</v>
      </c>
    </row>
    <row r="18" spans="1:8" s="17" customFormat="1" ht="12">
      <c r="A18" s="15"/>
      <c r="B18" s="11" t="s">
        <v>27</v>
      </c>
      <c r="C18" s="12">
        <v>36500</v>
      </c>
      <c r="D18" s="13">
        <f t="shared" si="1"/>
        <v>1.140625</v>
      </c>
      <c r="E18" s="12">
        <v>5000</v>
      </c>
      <c r="F18" s="13">
        <f t="shared" si="0"/>
        <v>0.78125</v>
      </c>
      <c r="G18" s="12">
        <v>32</v>
      </c>
      <c r="H18" s="14" t="s">
        <v>51</v>
      </c>
    </row>
    <row r="19" spans="1:8" s="10" customFormat="1" ht="12">
      <c r="A19" s="6"/>
      <c r="B19" s="11" t="s">
        <v>11</v>
      </c>
      <c r="C19" s="12">
        <v>500</v>
      </c>
      <c r="D19" s="13">
        <f t="shared" si="1"/>
        <v>0.021739130434782608</v>
      </c>
      <c r="E19" s="12">
        <v>2600</v>
      </c>
      <c r="F19" s="13">
        <f t="shared" si="0"/>
        <v>0.5652173913043478</v>
      </c>
      <c r="G19" s="12">
        <v>23</v>
      </c>
      <c r="H19" s="14" t="s">
        <v>39</v>
      </c>
    </row>
    <row r="20" spans="1:8" s="17" customFormat="1" ht="12">
      <c r="A20" s="15"/>
      <c r="B20" s="11" t="s">
        <v>31</v>
      </c>
      <c r="C20" s="12">
        <v>12000</v>
      </c>
      <c r="D20" s="13">
        <f t="shared" si="1"/>
        <v>0.5454545454545454</v>
      </c>
      <c r="E20" s="12">
        <v>2400</v>
      </c>
      <c r="F20" s="13">
        <f t="shared" si="0"/>
        <v>0.5454545454545454</v>
      </c>
      <c r="G20" s="12">
        <v>22</v>
      </c>
      <c r="H20" s="16" t="s">
        <v>20</v>
      </c>
    </row>
    <row r="21" spans="1:8" s="10" customFormat="1" ht="12">
      <c r="A21" s="6"/>
      <c r="B21" s="11" t="s">
        <v>12</v>
      </c>
      <c r="C21" s="12">
        <v>13000</v>
      </c>
      <c r="D21" s="13">
        <f t="shared" si="1"/>
        <v>0.5</v>
      </c>
      <c r="E21" s="12">
        <v>1000</v>
      </c>
      <c r="F21" s="13">
        <f t="shared" si="0"/>
        <v>0.19230769230769232</v>
      </c>
      <c r="G21" s="12">
        <v>26</v>
      </c>
      <c r="H21" s="14" t="s">
        <v>40</v>
      </c>
    </row>
    <row r="22" spans="1:8" s="17" customFormat="1" ht="12">
      <c r="A22" s="15"/>
      <c r="B22" s="11" t="s">
        <v>42</v>
      </c>
      <c r="C22" s="12">
        <v>0</v>
      </c>
      <c r="D22" s="13">
        <f t="shared" si="1"/>
        <v>0</v>
      </c>
      <c r="E22" s="12">
        <v>0</v>
      </c>
      <c r="F22" s="13">
        <f t="shared" si="0"/>
        <v>0</v>
      </c>
      <c r="G22" s="12">
        <v>22</v>
      </c>
      <c r="H22" s="14" t="s">
        <v>19</v>
      </c>
    </row>
    <row r="23" spans="1:8" s="17" customFormat="1" ht="12">
      <c r="A23" s="15"/>
      <c r="B23" s="11" t="s">
        <v>43</v>
      </c>
      <c r="C23" s="12">
        <v>1000</v>
      </c>
      <c r="D23" s="13">
        <f>C23/1000/G23</f>
        <v>0.047619047619047616</v>
      </c>
      <c r="E23" s="12">
        <v>0</v>
      </c>
      <c r="F23" s="13">
        <f>E23/200/G23</f>
        <v>0</v>
      </c>
      <c r="G23" s="12">
        <v>21</v>
      </c>
      <c r="H23" s="14" t="s">
        <v>21</v>
      </c>
    </row>
    <row r="24" spans="1:8" s="10" customFormat="1" ht="12">
      <c r="A24" s="6"/>
      <c r="B24" s="11" t="s">
        <v>44</v>
      </c>
      <c r="C24" s="12">
        <v>5500</v>
      </c>
      <c r="D24" s="13">
        <f t="shared" si="1"/>
        <v>0.2619047619047619</v>
      </c>
      <c r="E24" s="12">
        <v>2000</v>
      </c>
      <c r="F24" s="13">
        <f t="shared" si="0"/>
        <v>0.47619047619047616</v>
      </c>
      <c r="G24" s="12">
        <v>21</v>
      </c>
      <c r="H24" s="14" t="s">
        <v>41</v>
      </c>
    </row>
    <row r="25" spans="2:8" s="10" customFormat="1" ht="12">
      <c r="B25" s="18" t="s">
        <v>13</v>
      </c>
      <c r="C25" s="19">
        <f>SUBTOTAL(109,C6:C24)</f>
        <v>138065</v>
      </c>
      <c r="D25" s="13">
        <f>AVERAGE(D6:D24)</f>
        <v>0.27224822157459455</v>
      </c>
      <c r="E25" s="19">
        <f>SUBTOTAL(109,E6:E24)</f>
        <v>47200</v>
      </c>
      <c r="F25" s="13">
        <f>AVERAGE(F6:F24)</f>
        <v>0.47805752361362136</v>
      </c>
      <c r="G25" s="19">
        <f>SUBTOTAL(109,G6:G24)</f>
        <v>493</v>
      </c>
      <c r="H25" s="14"/>
    </row>
    <row r="26" spans="2:8" ht="15">
      <c r="B26" s="20" t="s">
        <v>60</v>
      </c>
      <c r="C26" s="21"/>
      <c r="D26" s="22"/>
      <c r="E26" s="21"/>
      <c r="F26" s="22"/>
      <c r="G26" s="21"/>
      <c r="H26" s="23">
        <f>C25+E25</f>
        <v>185265</v>
      </c>
    </row>
    <row r="27" spans="2:8" ht="15">
      <c r="B27" s="39"/>
      <c r="C27" s="40"/>
      <c r="D27" s="41"/>
      <c r="E27" s="40"/>
      <c r="F27" s="41"/>
      <c r="G27" s="40"/>
      <c r="H27" s="42"/>
    </row>
    <row r="28" spans="3:5" ht="15">
      <c r="C28" s="24" t="s">
        <v>57</v>
      </c>
      <c r="D28" s="25"/>
      <c r="E28" s="25"/>
    </row>
    <row r="29" spans="3:5" ht="3.75" customHeight="1">
      <c r="C29" s="24"/>
      <c r="D29" s="25"/>
      <c r="E29" s="25"/>
    </row>
    <row r="30" spans="2:8" s="47" customFormat="1" ht="15.75">
      <c r="B30" s="49" t="s">
        <v>76</v>
      </c>
      <c r="C30" s="49"/>
      <c r="D30" s="49"/>
      <c r="E30" s="49"/>
      <c r="F30" s="49"/>
      <c r="G30" s="49"/>
      <c r="H30" s="50">
        <v>55539.77</v>
      </c>
    </row>
    <row r="31" spans="2:8" s="47" customFormat="1" ht="15.75">
      <c r="B31" s="54" t="s">
        <v>75</v>
      </c>
      <c r="C31" s="54"/>
      <c r="D31" s="54"/>
      <c r="E31" s="54"/>
      <c r="F31" s="54"/>
      <c r="G31" s="54"/>
      <c r="H31" s="50">
        <v>1450</v>
      </c>
    </row>
    <row r="32" spans="2:8" s="47" customFormat="1" ht="15.75">
      <c r="B32" s="51" t="s">
        <v>77</v>
      </c>
      <c r="C32" s="51"/>
      <c r="D32" s="51"/>
      <c r="E32" s="51"/>
      <c r="F32" s="51"/>
      <c r="G32" s="51"/>
      <c r="H32" s="50">
        <v>1638.9</v>
      </c>
    </row>
    <row r="33" spans="2:8" ht="15">
      <c r="B33" s="2"/>
      <c r="C33" s="2"/>
      <c r="D33" s="2"/>
      <c r="E33" s="2"/>
      <c r="F33" s="2"/>
      <c r="G33" s="2"/>
      <c r="H33" s="26"/>
    </row>
    <row r="34" spans="2:9" ht="51.75" customHeight="1">
      <c r="B34" s="28" t="s">
        <v>25</v>
      </c>
      <c r="C34" s="29" t="s">
        <v>24</v>
      </c>
      <c r="D34" s="29" t="s">
        <v>23</v>
      </c>
      <c r="E34" s="46" t="s">
        <v>74</v>
      </c>
      <c r="F34" s="30" t="s">
        <v>26</v>
      </c>
      <c r="G34" s="30" t="s">
        <v>33</v>
      </c>
      <c r="H34" s="30" t="s">
        <v>34</v>
      </c>
      <c r="I34" s="45" t="s">
        <v>48</v>
      </c>
    </row>
    <row r="35" spans="2:9" ht="15">
      <c r="B35" s="31" t="s">
        <v>62</v>
      </c>
      <c r="C35" s="48">
        <v>3000</v>
      </c>
      <c r="D35" s="32">
        <v>3500</v>
      </c>
      <c r="E35" s="32">
        <v>1000</v>
      </c>
      <c r="F35" s="33">
        <v>1596.78</v>
      </c>
      <c r="G35" s="33">
        <v>1593</v>
      </c>
      <c r="H35" s="33">
        <v>1350</v>
      </c>
      <c r="I35" s="33">
        <v>0</v>
      </c>
    </row>
    <row r="36" spans="2:9" ht="15">
      <c r="B36" s="31" t="s">
        <v>63</v>
      </c>
      <c r="C36" s="48">
        <v>3000</v>
      </c>
      <c r="D36" s="32">
        <v>3500</v>
      </c>
      <c r="E36" s="32">
        <v>1000</v>
      </c>
      <c r="F36" s="33">
        <v>1596.78</v>
      </c>
      <c r="G36" s="33">
        <v>1593</v>
      </c>
      <c r="H36" s="33">
        <v>1350</v>
      </c>
      <c r="I36" s="33">
        <v>1800</v>
      </c>
    </row>
    <row r="37" spans="2:9" ht="15">
      <c r="B37" s="31" t="s">
        <v>64</v>
      </c>
      <c r="C37" s="48">
        <v>3000</v>
      </c>
      <c r="D37" s="32">
        <v>3500</v>
      </c>
      <c r="E37" s="32">
        <v>1000</v>
      </c>
      <c r="F37" s="33">
        <v>1596.78</v>
      </c>
      <c r="G37" s="33">
        <v>1593</v>
      </c>
      <c r="H37" s="33">
        <v>1350</v>
      </c>
      <c r="I37" s="33">
        <v>1800</v>
      </c>
    </row>
    <row r="38" spans="2:9" ht="15">
      <c r="B38" s="31" t="s">
        <v>65</v>
      </c>
      <c r="C38" s="48">
        <v>3000</v>
      </c>
      <c r="D38" s="32">
        <v>3500</v>
      </c>
      <c r="E38" s="32">
        <v>1000</v>
      </c>
      <c r="F38" s="33">
        <v>1596.78</v>
      </c>
      <c r="G38" s="33">
        <v>1593</v>
      </c>
      <c r="H38" s="33">
        <v>1350</v>
      </c>
      <c r="I38" s="33">
        <v>1800</v>
      </c>
    </row>
    <row r="39" spans="2:9" ht="15">
      <c r="B39" s="31" t="s">
        <v>66</v>
      </c>
      <c r="C39" s="32">
        <v>2490</v>
      </c>
      <c r="D39" s="32">
        <v>3000</v>
      </c>
      <c r="E39" s="32">
        <v>1146</v>
      </c>
      <c r="F39" s="33">
        <v>1500</v>
      </c>
      <c r="G39" s="33">
        <v>1620</v>
      </c>
      <c r="H39" s="33">
        <v>1350</v>
      </c>
      <c r="I39" s="33">
        <v>1800</v>
      </c>
    </row>
    <row r="40" spans="2:9" ht="15">
      <c r="B40" s="31" t="s">
        <v>67</v>
      </c>
      <c r="C40" s="32">
        <v>2490</v>
      </c>
      <c r="D40" s="32">
        <v>3000</v>
      </c>
      <c r="E40" s="32">
        <v>1401.37</v>
      </c>
      <c r="F40" s="33">
        <v>1500</v>
      </c>
      <c r="G40" s="33">
        <v>1620</v>
      </c>
      <c r="H40" s="33">
        <v>1350</v>
      </c>
      <c r="I40" s="33">
        <v>1800</v>
      </c>
    </row>
    <row r="41" spans="2:9" ht="15">
      <c r="B41" s="31" t="s">
        <v>68</v>
      </c>
      <c r="C41" s="32">
        <v>2490</v>
      </c>
      <c r="D41" s="32">
        <v>3000</v>
      </c>
      <c r="E41" s="32">
        <v>1401.37</v>
      </c>
      <c r="F41" s="33">
        <v>1500</v>
      </c>
      <c r="G41" s="33">
        <v>1620</v>
      </c>
      <c r="H41" s="33">
        <v>1350</v>
      </c>
      <c r="I41" s="33">
        <v>1800</v>
      </c>
    </row>
    <row r="42" spans="2:9" ht="15">
      <c r="B42" s="31" t="s">
        <v>69</v>
      </c>
      <c r="C42" s="32">
        <v>2490</v>
      </c>
      <c r="D42" s="32">
        <v>3000</v>
      </c>
      <c r="E42" s="32">
        <v>1401.37</v>
      </c>
      <c r="F42" s="33">
        <v>1500</v>
      </c>
      <c r="G42" s="33">
        <v>3020</v>
      </c>
      <c r="H42" s="33">
        <v>1350</v>
      </c>
      <c r="I42" s="33">
        <v>1800</v>
      </c>
    </row>
    <row r="43" spans="2:9" ht="15">
      <c r="B43" s="31" t="s">
        <v>70</v>
      </c>
      <c r="C43" s="32">
        <v>2490</v>
      </c>
      <c r="D43" s="32">
        <v>3000</v>
      </c>
      <c r="E43" s="32">
        <v>1401.37</v>
      </c>
      <c r="F43" s="33">
        <v>1500</v>
      </c>
      <c r="G43" s="33">
        <v>3020</v>
      </c>
      <c r="H43" s="33">
        <v>0</v>
      </c>
      <c r="I43" s="33">
        <v>0</v>
      </c>
    </row>
    <row r="44" spans="2:9" ht="15">
      <c r="B44" s="31" t="s">
        <v>71</v>
      </c>
      <c r="C44" s="32">
        <v>2490</v>
      </c>
      <c r="D44" s="32">
        <v>3000</v>
      </c>
      <c r="E44" s="32">
        <v>1401.37</v>
      </c>
      <c r="F44" s="33">
        <v>1500</v>
      </c>
      <c r="G44" s="33">
        <v>3020</v>
      </c>
      <c r="H44" s="33">
        <v>0</v>
      </c>
      <c r="I44" s="33">
        <v>0</v>
      </c>
    </row>
    <row r="45" spans="2:9" ht="15">
      <c r="B45" s="31" t="s">
        <v>72</v>
      </c>
      <c r="C45" s="32">
        <v>2490</v>
      </c>
      <c r="D45" s="32">
        <v>3000</v>
      </c>
      <c r="E45" s="32">
        <v>1401.37</v>
      </c>
      <c r="F45" s="33">
        <v>1500</v>
      </c>
      <c r="G45" s="33">
        <v>3020</v>
      </c>
      <c r="H45" s="33">
        <v>0</v>
      </c>
      <c r="I45" s="33">
        <v>0</v>
      </c>
    </row>
    <row r="46" spans="2:9" ht="15">
      <c r="B46" s="31" t="s">
        <v>73</v>
      </c>
      <c r="C46" s="32">
        <v>2490</v>
      </c>
      <c r="D46" s="32">
        <v>3000</v>
      </c>
      <c r="E46" s="32">
        <v>1401.37</v>
      </c>
      <c r="F46" s="33">
        <v>1500</v>
      </c>
      <c r="G46" s="33">
        <v>3020</v>
      </c>
      <c r="H46" s="33">
        <v>0</v>
      </c>
      <c r="I46" s="33">
        <v>0</v>
      </c>
    </row>
    <row r="47" spans="2:9" ht="15">
      <c r="B47" s="31" t="s">
        <v>13</v>
      </c>
      <c r="C47" s="52">
        <f aca="true" t="shared" si="2" ref="C47:H47">SUM(C35:C46)</f>
        <v>31920</v>
      </c>
      <c r="D47" s="52">
        <f t="shared" si="2"/>
        <v>38000</v>
      </c>
      <c r="E47" s="52">
        <f t="shared" si="2"/>
        <v>14955.589999999997</v>
      </c>
      <c r="F47" s="52">
        <f>SUM(F35:F46)</f>
        <v>18387.12</v>
      </c>
      <c r="G47" s="52">
        <f t="shared" si="2"/>
        <v>26332</v>
      </c>
      <c r="H47" s="52">
        <f t="shared" si="2"/>
        <v>10800</v>
      </c>
      <c r="I47" s="52">
        <f>SUM(I35:I46)</f>
        <v>12600</v>
      </c>
    </row>
    <row r="48" spans="2:7" ht="15">
      <c r="B48" s="6"/>
      <c r="C48" s="34"/>
      <c r="D48" s="34"/>
      <c r="E48" s="34"/>
      <c r="F48" s="34"/>
      <c r="G48" s="27"/>
    </row>
    <row r="49" spans="2:6" ht="15">
      <c r="B49" s="35" t="s">
        <v>61</v>
      </c>
      <c r="E49" s="35"/>
      <c r="F49" s="44">
        <f>H30+H31+H32+C47+D47+E47+F47+G47+H47+I47</f>
        <v>211623.38</v>
      </c>
    </row>
    <row r="50" spans="2:7" ht="15">
      <c r="B50" s="35" t="s">
        <v>78</v>
      </c>
      <c r="F50" s="43">
        <f>H26-F49</f>
        <v>-26358.380000000005</v>
      </c>
      <c r="G50" s="1" t="s">
        <v>49</v>
      </c>
    </row>
    <row r="52" ht="15">
      <c r="B52" s="1" t="s">
        <v>79</v>
      </c>
    </row>
    <row r="54" spans="2:7" ht="15">
      <c r="B54" s="1" t="s">
        <v>28</v>
      </c>
      <c r="G54" s="1" t="s">
        <v>29</v>
      </c>
    </row>
  </sheetData>
  <sheetProtection/>
  <mergeCells count="3">
    <mergeCell ref="B1:H1"/>
    <mergeCell ref="B2:H2"/>
    <mergeCell ref="B31:G31"/>
  </mergeCells>
  <printOptions/>
  <pageMargins left="0.6692913385826772" right="0.1968503937007874" top="0.5905511811023623" bottom="0.1968503937007874" header="0.31496062992125984" footer="0.31496062992125984"/>
  <pageSetup horizontalDpi="300" verticalDpi="300" orientation="portrait" paperSize="9" scale="90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МБОУ СОШ №30</dc:creator>
  <cp:keywords/>
  <dc:description/>
  <cp:lastModifiedBy>Fedorchuk_I</cp:lastModifiedBy>
  <cp:lastPrinted>2019-11-01T18:16:08Z</cp:lastPrinted>
  <dcterms:created xsi:type="dcterms:W3CDTF">2013-02-26T05:29:20Z</dcterms:created>
  <dcterms:modified xsi:type="dcterms:W3CDTF">2019-11-11T18:35:43Z</dcterms:modified>
  <cp:category/>
  <cp:version/>
  <cp:contentType/>
  <cp:contentStatus/>
</cp:coreProperties>
</file>